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<sst xmlns="http://schemas.openxmlformats.org/spreadsheetml/2006/main" count="142" uniqueCount="100">
  <si>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</si>
  <si>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</si>
  <si>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</si>
  <si>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</si>
  <si>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</si>
  <si>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</si>
  <si>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</si>
  <si>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</si>
  <si>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</si>
  <si>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</si>
  <si>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</si>
  <si>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</si>
  <si>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</si>
  <si>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</si>
  <si>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</si>
  <si>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</si>
  <si>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</si>
  <si>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</si>
  <si>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</si>
  <si>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</si>
  <si>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</si>
  <si>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</si>
  <si>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</si>
  <si>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</si>
  <si>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</si>
  <si>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</si>
  <si>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</si>
  <si>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</si>
  <si>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</si>
  <si>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</si>
  <si>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</si>
  <si>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</si>
  <si>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</si>
  <si>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</si>
  <si>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</si>
  <si>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</si>
  <si>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</si>
  <si>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</si>
  <si>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</si>
  <si>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</si>
  <si>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</si>
  <si>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</si>
  <si>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</si>
  <si>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</si>
  <si>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</si>
  <si>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</si>
  <si>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</si>
  <si>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</si>
  <si>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</si>
  <si>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</si>
  <si>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</si>
  <si>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</si>
  <si>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</si>
  <si>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</si>
  <si>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</si>
  <si>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</si>
  <si>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</si>
  <si>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</si>
  <si>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</si>
  <si>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</si>
  <si>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</si>
  <si>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</si>
  <si>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</si>
  <si>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</si>
  <si>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r>
      <t xml:space="preserve">Fecha: </t>
    </r>
    <r>
      <rPr>
        <sz val="12"/>
        <color indexed="8"/>
        <rFont val="Calibri"/>
        <family val="2"/>
      </rPr>
      <t>03/11/2020</t>
    </r>
  </si>
  <si>
    <t xml:space="preserve">Se recomienda que en la fase de diagnostico se realice la identificación preliminar de escenarios de riesgo </t>
  </si>
  <si>
    <t>Se recomienda al departamento de Guaviare formular un componente estratégico como punta de partida para la caracterización de los escenarios de riesgo y los programas, proyectos y acciones a desarrollar en términos de los procesos de la GRD definidos por la Ley 1523 de 2012.</t>
  </si>
  <si>
    <t>GUAINIA</t>
  </si>
  <si>
    <t xml:space="preserve">Nombre Plan Departamental de Gestión del Riesgo de Desastres: Sin identificar </t>
  </si>
  <si>
    <t xml:space="preserve">Sin observaciones. </t>
  </si>
  <si>
    <t>El PDGRD define programas, proyectos, metas y plazos de ejecución armonizados con los objetivos del PNGRD</t>
  </si>
  <si>
    <r>
      <t xml:space="preserve">Profesional UNGRD quién diligencia: 
</t>
    </r>
    <r>
      <rPr>
        <sz val="12"/>
        <color indexed="8"/>
        <rFont val="Calibri"/>
        <family val="2"/>
      </rPr>
      <t>Jonathan S. Montenegro Hoyos</t>
    </r>
  </si>
  <si>
    <r>
      <rPr>
        <b/>
        <sz val="12"/>
        <color indexed="8"/>
        <rFont val="Calibri"/>
        <family val="2"/>
      </rPr>
      <t xml:space="preserve">Ordenanza y/o Decreto de adopción: </t>
    </r>
    <r>
      <rPr>
        <sz val="12"/>
        <color indexed="8"/>
        <rFont val="Calibri"/>
        <family val="2"/>
      </rPr>
      <t>Decreto 0394 del 2018</t>
    </r>
  </si>
  <si>
    <t>AMAZONIA</t>
  </si>
  <si>
    <r>
      <rPr>
        <b/>
        <sz val="12"/>
        <color indexed="8"/>
        <rFont val="Arial"/>
        <family val="2"/>
      </rPr>
      <t>Descripción:</t>
    </r>
    <r>
      <rPr>
        <sz val="12"/>
        <color indexed="8"/>
        <rFont val="Arial"/>
        <family val="2"/>
      </rPr>
      <t xml:space="preserve">
El departamento de Guainía, ha realizado un muy buen trabajo en la elaboración del PDGRD, se recomienda detallar un poco mas en el componente de Formulación, explicando la caracterización de los fenómenos amenazantes y los elementos expuestos que posee el departamento</t>
    </r>
  </si>
  <si>
    <t xml:space="preserve">EL PDGRD identifica los aspectos geográficos que ayudan a localizar el departamento a nivel nacional, dado que menciona las coordenadas geográficas, la superficie, el perímetro, extensión y su respectiva distribución político - administrativo enumerando la organización que posee el departamento que es un municipio y 8 corregimientos.
Menciona la descripción de los resguardos que se encuentran por municipio y por los diferentes corregimientos.
Hace una breve descripción de las vías que presenta el departamento y su conectividad con los demás departamentos del país.
</t>
  </si>
  <si>
    <t>Sin observación</t>
  </si>
  <si>
    <t>EL PDGRD en términos de los aspectos físico-ambientales del Departamento del Guainía menciona:
- Fisiografía ( Compuesta por dos unidades fisiográficas principales unas por terrazas bajas inundables y por extensas superficie no inundable por diferente altitud y de aspecto ondulado o monticulado con grados diversos de disección.
- Geología (El departamento esta compuesto por diferentes tipos de rocas metamórficas de alto grado y granitoide de diversa composición y afinidad) 
- Geomorfología (Tres grandes paisajes: suelos de forma aluvial  a lo largo de las ríos y zonas de inundación, Y caracteriza de forma detallada la Cobertura vegetal)
- Hidrografía (El sistema hidrográfico del departamento comprende numerosos ríos y caños; en los que se destacan el Guainía, Guaviare, Inírida y Atabapo)
- Variabilidad Climática (El clima es de tipo tropical húmedo, con dos climatologías definidas el invierno y el verano, además expone. Precipitación: media anual de 3379mm / Temperatura: promedio anual 34°C / Radiación Solar: valores promedio 5-7 horas-día / Humedad: una humedad media general de 84%)</t>
  </si>
  <si>
    <t>El PDGRD, menciona en términos de la población la riqueza étnica y pluricultural que posee el departamento (85% indígenas y 15% colonos afrodescendientes raizal y palanquero) además realiza una descripción del total de la población al 2019 realizando una distribución en el casco urbano como rural. Asimismo, el porcentaje por sexo y por edad.
Se realiza una proyección de población según el censo DANE del 2005 y se lleva a cabo una distribución espacial de la población en el departamento.
En términos de los aspectos socioculturales se hace mención a los procesos de desplazamiento y migración que posee el departamento por el conflicto armado, debido a la presencia de grupo armados ilegales concentrados en la zona del rio Guaviare y del rio Inírida.
De la misma manera en el PDGRD caracteriza la población indígena por resguardos en el departamento y por municipio/ corregimiento</t>
  </si>
  <si>
    <t>sin observación</t>
  </si>
  <si>
    <t xml:space="preserve">El PDGRD, en los aspectos regionales hace referencia las asociaciones económicas, implementadas en las alianzas público-privada que permita el desarrollo entre las entidades publicas apalancadas con lo privado, haciendo efectiva y eficiente la inversión. Buscando fomentar el crecimiento económico y el desarrollo humano desde la una visión regional, nacional e internacional. De la misma manera se menciona el Desarrollo Territorial el cual esta encaminado a garantizar las prestación de servicios básicos, la convivencia ciudadana, la atención a la población vulnerable, crecimiento económico y la gestión de recursos naturales y ambientales para un desarrollo sostenible en el marco de un eficiente y eficaz manejo de los recursos
De otra manera se menciona las condiciones socio-económicas que hace referencia que el departamento sus actividades económicas van encaminadas al autoconsumo.
</t>
  </si>
  <si>
    <t>El PDGRD menciona la actividad económica del departamento se basa  en el comercio de variados productos, pero en el interior de los corregimiento, inspecciones y comunidades la economía es agrícola y pecuaria, principalmente para el autoconsumo. Otras actividades encontramos como la recolección de peces ornamentales, la minería  y extracción maderera.
- Agricultura (Maíz, Plátano, Yuca Brava, Cacao, entre otros: Tupiro, Anón, Amazónico, Caimito, Seje, Guama, Fruto de Chiqui-Chiqui
- Ganadera (ubicada en la inspección de Mapiripan = 1531 bovinos)
- Industria ( productos como son el mañoco, casabe y ají molido)
- Transporte (donde se destaca el transporte fluvial, aéreo y terrestre)
- Minería ( explotación de minerales como el oro, coltán y otros minerales en donde se utiliza mercurio en el proceso de beneficio generando impactos notorios en la región)
- Desarrollo Forestal (El Parque Natural Nacional Puinawai, destinado a la investigación y protección de la fisiografía y la biodiversidad representativa de la selva de la selva en transición Sabana-Selva Amazónica)
- Otras (Avícola, Porcina, Pesca de Consumo, Peces Ornamentales, Turismo)</t>
  </si>
  <si>
    <t xml:space="preserve">El PDGRD realiza una descripción del estado actual de:
- Infraestructura educativa
- Infraestructura Salud
- Infraestructura vital (Servicios públicos, Emergencia Eléctrica
- Infraestructura vial
- Infraestructura fluvial
- Infraestructura aérea
- Infraestructura en vivienda
- Infraestructura institucional
</t>
  </si>
  <si>
    <t>No se evidencian ni se identifican preliminar de los escenarios de riesgo o fenómenos amenazantes presentes en el departamento</t>
  </si>
  <si>
    <t xml:space="preserve">El PDGRD en términos de formular un componente estratégico de GRD, expone el marco institucional, el cual, explica la forma por el cual esta conformado el Consejo Departamental de GRD, con sus respectivos actores </t>
  </si>
  <si>
    <t>El PDGRD expone la gestión territorial no puede separarse de la planificación del desarrollo a nivel nacional, departamental y municipal. La reducción del riesgo es un proceso territorial, logrado, en la medida de lo posible a trabes de las capacidades y recursos locales. 
En Colombia cada día es mayor el número de Departamentos afectados por crisis sociales generadas por la pérdida de vidas humanas, viviendas y medios de subsistencia; perdidas asociadas con eventos como inundación, deslizamiento de tierra. sismos entre otros</t>
  </si>
  <si>
    <t>Se recomienda al departamento de Guainía además de exponer la importancia de los procesos de GRD en la planificación nacional, realice un diagnostico como la ocasión de riesgos y desastres en el departamento ha generado retrasos en el desarrollo territorial, es decir,  realizar una caracterización frente a la construcción de los escenarios de riesgo presentes, teniendo en cuenta la descripción general del departamento, la ocupación del territorio, las dinámicas sociales y económicas, entre otras</t>
  </si>
  <si>
    <t>El PDGRD ha  determinado las características, tipo de intensidad, el territorio afectado y el origen de cada amenaza presente en el territorio
HIDROMETEOROLOGICO: inundaciones, vendavales, sequias, tormenta eléctrica
GEOLOGICO: Erosión
AMENAZA BIOLOGICA: Intoxicación alimentaria, Biológicas/Sanitarias
HUMANO NO INTENCIONAL: Aglomeración de público, Incendio Forestal, Incendio Estructural
OTROS: Atentados Terroristas, Llegada migrantes, Rutas de acceso, Falta de comunicación, Accidente aéreo</t>
  </si>
  <si>
    <t>El PDGRD aunque identifica la fuente de información y la metodología utilizada, para este ítem se recomienda la creación de un subcapítulo donde se mencione solo la caracterización del fenómeno en el departamento
Se recomienda que la zonificación de las amenazas sea un poco mas grafica para que sea un poco mas amable y entendible al lector  dado que muestran tablas con los tipos de amenaza por municipio con una valoración y una calificación establecida. Pero no conocemos en que ubicación exacta del departamento se presenta dicho fenómeno amenazante</t>
  </si>
  <si>
    <t>En el Capitulo 3.2.3 denominado Caracterización de Riesgo del PDGRD realiza una breve descripción de la vulnerabilidad en función de los fenómenos amenazantes por cada municipio</t>
  </si>
  <si>
    <t xml:space="preserve">Se recomienda que el instrumento de planificación posea un Capitulo independiente explicando solamente la vulnerabilidad por cada escenario de riesgo además que logre identificar el total de las  familias expuestas así como la infraestructura y/o elementos expuestos por cada uno de los fenómenos amenazantes </t>
  </si>
  <si>
    <t>En el Capitulo 3.2.3 denominado Caracterización Riesgo, el PDGRD realiza una caracterización de los escenarios de riesgo en función de cada uno de los fenómenos amenazantes y la vulnerabilidad por municipio, además al finalizar realiza una relación entre los municipios y los riesgos a priorizar por la mayor relevancia</t>
  </si>
  <si>
    <t>El PDGRD  si define claramente algunas de medidas de intervención en términos de los procesos de la Gestión del Riesgo de Desastres (Conocimiento, Reducción y Manejo), identificando de manera exitosa y clara los actores e instancias de gestión.</t>
  </si>
  <si>
    <t>El PDGRD se encuentra armonizado con el PDGRD y demás instrumentos de planificación como son:
MARCO INTERNACIONAL
- Marco Sendai 2015-2030
- Acuerdo de Paris
- Hábitat III
- ODS
MARCO NACIONAL
- PNGRD 2015-2025
- PND 2018 - 2022
MARCO DEPARTAMENTAL 
- Plan de Desarrollo Departamental 2017-2019</t>
  </si>
  <si>
    <t>Se recomienda la actualización del PDGRD en términos del  Plan Desarrollo Departamental 2020 - 2023</t>
  </si>
  <si>
    <t>El PDGRD expone el articulo 53 de la Ley 1523 del 2012, donde menciona que todas las entidades territoriales deben crear el Fondo Territorial de GRD, pero define las siguientes fuentes de financiación como son:
- Ingresos corrientes de libre destinación o fuente de recursos especifica de acuerdo a sus tributos
- Sistema general de participaciones
- Transferencias de las entidades publicas
- Recursos provenientes del crédito
- Donaciones</t>
  </si>
  <si>
    <t xml:space="preserve">El PDGRD define una presupuesto estipulado en por cada línea de acción planteadas en los procesos de Conocimiento del Riesgo, Reducción del Riesgo y Manejo de Desastres. </t>
  </si>
  <si>
    <t>El PDGRD del departamento de Guainía, define una serie de programas, proyectos y acciones o intervenciones que se pueden aplicar en términos de los procesos de Conocimiento del Riesgo, Reducción del Riesgo y Manejo de Desastres, con sus respectivo escenario de riesgo, responsable y presupuesto estimado</t>
  </si>
  <si>
    <t>El PDGRD define indicadores al plan, los cuales se revisaran cada mes a través de sesiones del CDGRD, donde se hará presentación del consejo departamental del avance que tenga el plan durante dos reuniones al año</t>
  </si>
  <si>
    <t>Categoría del departamento Ley 617 de 2000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</si>
</sst>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63"/>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25">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0" fontId="52" fillId="0" borderId="30" xfId="0" applyFont="1" applyBorder="1" applyAlignment="1">
      <alignment horizontal="center" vertical="center"/>
    </xf>
    <xf numFmtId="164" fontId="52" fillId="0" borderId="36" xfId="0" applyNumberFormat="1" applyFont="1" applyBorder="1" applyAlignment="1">
      <alignment horizontal="center" vertical="center"/>
    </xf>
    <xf numFmtId="0" fontId="53" fillId="0" borderId="20" xfId="0" applyFont="1" applyBorder="1" applyAlignment="1">
      <alignment horizontal="left" vertical="top"/>
    </xf>
    <xf numFmtId="0" fontId="53" fillId="0" borderId="37" xfId="0" applyFont="1" applyBorder="1" applyAlignment="1">
      <alignment horizontal="left" vertical="top"/>
    </xf>
    <xf numFmtId="0" fontId="53" fillId="0" borderId="38" xfId="0" applyFont="1" applyBorder="1" applyAlignment="1">
      <alignment horizontal="left" vertical="top"/>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40" xfId="0" applyFont="1" applyBorder="1" applyAlignment="1">
      <alignment horizontal="left" vertical="top"/>
    </xf>
    <xf numFmtId="0" fontId="54" fillId="0" borderId="41" xfId="0" applyFont="1" applyBorder="1" applyAlignment="1">
      <alignment horizontal="left" vertical="top"/>
    </xf>
    <xf numFmtId="0" fontId="53"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3" fillId="39" borderId="23" xfId="0" applyFont="1" applyFill="1" applyBorder="1" applyAlignment="1">
      <alignment horizontal="center" vertical="center"/>
    </xf>
    <xf numFmtId="0" fontId="53" fillId="39" borderId="23" xfId="0" applyFont="1" applyFill="1" applyBorder="1" applyAlignment="1">
      <alignment horizontal="center" vertical="center"/>
    </xf>
    <xf numFmtId="0" fontId="53" fillId="39" borderId="44" xfId="0" applyFont="1" applyFill="1" applyBorder="1" applyAlignment="1">
      <alignment horizontal="center" vertical="center"/>
    </xf>
    <xf numFmtId="0" fontId="53" fillId="39" borderId="45" xfId="0" applyFont="1" applyFill="1" applyBorder="1" applyAlignment="1">
      <alignment horizontal="center" vertical="center"/>
    </xf>
    <xf numFmtId="0" fontId="53" fillId="39" borderId="46" xfId="0" applyFont="1" applyFill="1" applyBorder="1" applyAlignment="1">
      <alignment horizontal="center" vertical="center" wrapText="1"/>
    </xf>
    <xf numFmtId="0" fontId="53" fillId="39" borderId="47" xfId="0" applyFont="1" applyFill="1" applyBorder="1" applyAlignment="1">
      <alignment horizontal="center" vertical="center" wrapText="1"/>
    </xf>
    <xf numFmtId="0" fontId="53" fillId="39" borderId="48" xfId="0" applyFont="1" applyFill="1" applyBorder="1" applyAlignment="1">
      <alignment horizontal="left" vertical="center" wrapText="1"/>
    </xf>
    <xf numFmtId="0" fontId="53" fillId="39" borderId="49" xfId="0" applyFont="1" applyFill="1" applyBorder="1" applyAlignment="1">
      <alignment horizontal="left" vertical="center" wrapText="1"/>
    </xf>
    <xf numFmtId="0" fontId="53" fillId="39" borderId="50" xfId="0" applyFont="1" applyFill="1" applyBorder="1" applyAlignment="1">
      <alignment horizontal="left" vertical="center" wrapText="1"/>
    </xf>
    <xf numFmtId="0" fontId="53" fillId="39" borderId="44" xfId="0" applyFont="1" applyFill="1" applyBorder="1" applyAlignment="1">
      <alignment horizontal="center" vertical="center" wrapText="1"/>
    </xf>
    <xf numFmtId="0" fontId="53" fillId="39" borderId="45" xfId="0" applyFont="1" applyFill="1" applyBorder="1" applyAlignment="1">
      <alignment horizontal="center" vertical="center" wrapText="1"/>
    </xf>
    <xf numFmtId="0" fontId="53" fillId="39" borderId="51" xfId="0" applyFont="1" applyFill="1" applyBorder="1" applyAlignment="1">
      <alignment horizontal="left" vertical="center" wrapText="1"/>
    </xf>
    <xf numFmtId="0" fontId="53" fillId="39" borderId="52" xfId="0" applyFont="1" applyFill="1" applyBorder="1" applyAlignment="1">
      <alignment horizontal="left" vertical="center" wrapText="1"/>
    </xf>
    <xf numFmtId="0" fontId="53" fillId="39" borderId="53"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3" fillId="40" borderId="45" xfId="0" applyFont="1" applyFill="1" applyBorder="1" applyAlignment="1">
      <alignment horizontal="left" vertical="center" wrapText="1"/>
    </xf>
    <xf numFmtId="0" fontId="53" fillId="40" borderId="45" xfId="0" applyFont="1" applyFill="1" applyBorder="1" applyAlignment="1">
      <alignment horizontal="left" vertical="center" wrapText="1"/>
    </xf>
    <xf numFmtId="0" fontId="53" fillId="40" borderId="56"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57" xfId="0" applyFont="1" applyFill="1" applyBorder="1" applyAlignment="1">
      <alignment horizontal="left" vertical="center" wrapText="1"/>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10" fillId="0" borderId="58" xfId="0" applyFont="1" applyBorder="1" applyAlignment="1">
      <alignment/>
    </xf>
    <xf numFmtId="0" fontId="53"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3" fillId="39" borderId="23" xfId="0" applyFont="1" applyFill="1" applyBorder="1" applyAlignment="1">
      <alignment horizontal="center"/>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5" fillId="39" borderId="61" xfId="0" applyFont="1" applyFill="1" applyBorder="1" applyAlignment="1">
      <alignment horizontal="center" vertical="center"/>
    </xf>
    <xf numFmtId="0" fontId="55" fillId="39" borderId="62" xfId="0" applyFont="1" applyFill="1" applyBorder="1" applyAlignment="1">
      <alignment horizontal="center" vertical="center"/>
    </xf>
    <xf numFmtId="0" fontId="55" fillId="39" borderId="63" xfId="0" applyFont="1" applyFill="1" applyBorder="1" applyAlignment="1">
      <alignment horizontal="center" vertical="center"/>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66" xfId="0" applyFont="1" applyFill="1" applyBorder="1" applyAlignment="1">
      <alignment horizontal="center" vertical="center"/>
    </xf>
    <xf numFmtId="0" fontId="54" fillId="0" borderId="61" xfId="0" applyFont="1" applyBorder="1" applyAlignment="1">
      <alignment horizontal="center"/>
    </xf>
    <xf numFmtId="0" fontId="54"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5"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3" fillId="0" borderId="72" xfId="0" applyFont="1" applyBorder="1" applyAlignment="1">
      <alignment horizontal="center" vertical="center"/>
    </xf>
    <xf numFmtId="0" fontId="55" fillId="39" borderId="75" xfId="0" applyFont="1" applyFill="1" applyBorder="1" applyAlignment="1">
      <alignment horizontal="center" vertical="center"/>
    </xf>
    <xf numFmtId="0" fontId="55"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3" fillId="0" borderId="75" xfId="0" applyFont="1" applyBorder="1" applyAlignment="1">
      <alignment horizontal="center" vertical="center"/>
    </xf>
    <xf numFmtId="0" fontId="53" fillId="0" borderId="76" xfId="0" applyFont="1" applyBorder="1" applyAlignment="1">
      <alignment horizontal="center" vertical="center"/>
    </xf>
    <xf numFmtId="0" fontId="51" fillId="0" borderId="78" xfId="0" applyFont="1" applyBorder="1" applyAlignment="1">
      <alignment horizontal="left" vertical="center" wrapText="1"/>
    </xf>
    <xf numFmtId="0" fontId="3" fillId="0" borderId="35" xfId="0" applyFont="1" applyBorder="1" applyAlignment="1">
      <alignment/>
    </xf>
    <xf numFmtId="0" fontId="55" fillId="39" borderId="79" xfId="0" applyFont="1" applyFill="1" applyBorder="1" applyAlignment="1">
      <alignment horizontal="center" vertical="center" wrapText="1"/>
    </xf>
    <xf numFmtId="0" fontId="55"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3" fillId="39" borderId="82" xfId="0" applyFont="1" applyFill="1" applyBorder="1" applyAlignment="1">
      <alignment horizontal="center" vertical="center"/>
    </xf>
    <xf numFmtId="0" fontId="53" fillId="39" borderId="29" xfId="0" applyFont="1" applyFill="1" applyBorder="1" applyAlignment="1">
      <alignment horizontal="center" vertical="center"/>
    </xf>
    <xf numFmtId="0" fontId="51"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1" fillId="0" borderId="24"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4" fillId="0" borderId="24" xfId="0" applyNumberFormat="1" applyFont="1" applyBorder="1" applyAlignment="1">
      <alignment horizontal="center"/>
    </xf>
    <xf numFmtId="0" fontId="51" fillId="0" borderId="25" xfId="0" applyFont="1" applyBorder="1" applyAlignment="1">
      <alignment horizontal="left" vertical="top"/>
    </xf>
    <xf numFmtId="0" fontId="10" fillId="0" borderId="60" xfId="0" applyFont="1" applyBorder="1" applyAlignment="1">
      <alignment horizontal="left" vertical="top"/>
    </xf>
    <xf numFmtId="0" fontId="10" fillId="0" borderId="21" xfId="0" applyFont="1" applyBorder="1" applyAlignment="1">
      <alignment horizontal="left" vertical="top"/>
    </xf>
    <xf numFmtId="0" fontId="54" fillId="0" borderId="16" xfId="0" applyFont="1" applyBorder="1" applyAlignment="1">
      <alignment horizontal="center" vertical="center"/>
    </xf>
    <xf numFmtId="0" fontId="54" fillId="0" borderId="87" xfId="0" applyFont="1" applyBorder="1" applyAlignment="1">
      <alignment horizontal="center" vertical="center"/>
    </xf>
    <xf numFmtId="0" fontId="54" fillId="0" borderId="88" xfId="0" applyFont="1" applyBorder="1" applyAlignment="1">
      <alignment horizontal="center" vertical="center"/>
    </xf>
    <xf numFmtId="0" fontId="54" fillId="0" borderId="89"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9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1" xfId="0" applyFont="1" applyBorder="1" applyAlignment="1">
      <alignment horizontal="center" vertical="center"/>
    </xf>
    <xf numFmtId="0" fontId="51" fillId="0" borderId="24"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3" fillId="0" borderId="91" xfId="0" applyFont="1" applyBorder="1" applyAlignment="1">
      <alignment vertical="center"/>
    </xf>
    <xf numFmtId="0" fontId="51" fillId="0" borderId="59" xfId="0" applyFont="1" applyBorder="1" applyAlignment="1">
      <alignment horizontal="left" vertical="center" wrapText="1"/>
    </xf>
    <xf numFmtId="0" fontId="51" fillId="0" borderId="60" xfId="0" applyFont="1" applyBorder="1" applyAlignment="1">
      <alignment horizontal="left" vertical="center" wrapText="1"/>
    </xf>
    <xf numFmtId="0" fontId="3" fillId="0" borderId="60" xfId="0" applyFont="1" applyBorder="1" applyAlignment="1">
      <alignment vertical="center" wrapText="1"/>
    </xf>
    <xf numFmtId="0" fontId="3" fillId="0" borderId="92" xfId="0" applyFont="1" applyBorder="1" applyAlignment="1">
      <alignment vertical="center" wrapText="1"/>
    </xf>
    <xf numFmtId="0" fontId="53" fillId="39" borderId="93" xfId="0" applyFont="1" applyFill="1" applyBorder="1" applyAlignment="1">
      <alignment horizontal="center" vertical="center" wrapText="1"/>
    </xf>
    <xf numFmtId="0" fontId="53" fillId="39" borderId="94" xfId="0" applyFont="1" applyFill="1" applyBorder="1" applyAlignment="1">
      <alignment horizontal="center" vertical="center" wrapText="1"/>
    </xf>
    <xf numFmtId="0" fontId="53" fillId="39" borderId="95" xfId="0" applyFont="1" applyFill="1" applyBorder="1" applyAlignment="1">
      <alignment horizontal="center"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3" fillId="0" borderId="59" xfId="0" applyFont="1" applyBorder="1" applyAlignment="1">
      <alignment horizontal="left" vertical="top" wrapText="1"/>
    </xf>
    <xf numFmtId="0" fontId="53" fillId="0" borderId="60" xfId="0" applyFont="1" applyBorder="1" applyAlignment="1">
      <alignment horizontal="left" vertical="top" wrapText="1"/>
    </xf>
    <xf numFmtId="0" fontId="53" fillId="0" borderId="21" xfId="0" applyFont="1" applyBorder="1" applyAlignment="1">
      <alignment horizontal="left" vertical="top"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3" fillId="0" borderId="60" xfId="0" applyFont="1" applyBorder="1" applyAlignment="1">
      <alignment horizontal="left" vertical="top" wrapText="1"/>
    </xf>
    <xf numFmtId="0" fontId="53" fillId="0" borderId="21" xfId="0" applyFont="1" applyBorder="1" applyAlignment="1">
      <alignment horizontal="left" vertical="top" wrapText="1"/>
    </xf>
    <xf numFmtId="0" fontId="51" fillId="0" borderId="89"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4" fillId="0" borderId="99" xfId="0" applyFont="1" applyBorder="1" applyAlignment="1">
      <alignment horizontal="center" vertical="center"/>
    </xf>
    <xf numFmtId="0" fontId="54" fillId="0" borderId="13" xfId="0" applyFont="1" applyBorder="1" applyAlignment="1">
      <alignment horizontal="center" vertical="center"/>
    </xf>
    <xf numFmtId="0" fontId="10" fillId="0" borderId="29" xfId="0" applyFont="1" applyBorder="1" applyAlignment="1">
      <alignment/>
    </xf>
    <xf numFmtId="0" fontId="53" fillId="39" borderId="19" xfId="0" applyFont="1" applyFill="1" applyBorder="1" applyAlignment="1">
      <alignment horizontal="left" vertical="center" wrapText="1"/>
    </xf>
    <xf numFmtId="0" fontId="53" fillId="39" borderId="28" xfId="0" applyFont="1" applyFill="1" applyBorder="1" applyAlignment="1">
      <alignment horizontal="center" vertical="center"/>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6" fillId="4" borderId="16" xfId="0" applyFont="1" applyFill="1" applyBorder="1" applyAlignment="1">
      <alignment horizontal="center" vertical="center"/>
    </xf>
    <xf numFmtId="0" fontId="56" fillId="4" borderId="87" xfId="0" applyFont="1" applyFill="1" applyBorder="1" applyAlignment="1">
      <alignment horizontal="center" vertical="center"/>
    </xf>
    <xf numFmtId="0" fontId="56" fillId="4" borderId="88" xfId="0" applyFont="1" applyFill="1" applyBorder="1" applyAlignment="1">
      <alignment horizontal="center" vertical="center"/>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50" fillId="2" borderId="16" xfId="0" applyFont="1" applyFill="1" applyBorder="1" applyAlignment="1">
      <alignment horizontal="center"/>
    </xf>
    <xf numFmtId="0" fontId="50" fillId="2" borderId="87"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86" xfId="0" applyFont="1" applyBorder="1" applyAlignment="1">
      <alignment horizontal="left"/>
    </xf>
    <xf numFmtId="0" fontId="51" fillId="0" borderId="59" xfId="0" applyFont="1" applyBorder="1" applyAlignment="1">
      <alignment horizontal="left" wrapText="1"/>
    </xf>
    <xf numFmtId="0" fontId="8" fillId="0" borderId="21" xfId="0" applyFont="1" applyBorder="1" applyAlignment="1">
      <alignment horizontal="left"/>
    </xf>
    <xf numFmtId="0" fontId="50" fillId="2" borderId="88" xfId="0" applyFont="1" applyFill="1" applyBorder="1" applyAlignment="1">
      <alignment horizontal="center"/>
    </xf>
    <xf numFmtId="0" fontId="50" fillId="2" borderId="16" xfId="0" applyFont="1" applyFill="1" applyBorder="1" applyAlignment="1">
      <alignment horizontal="center" vertical="center"/>
    </xf>
    <xf numFmtId="0" fontId="12" fillId="2" borderId="87"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2" xfId="0" applyNumberFormat="1" applyFont="1" applyBorder="1" applyAlignment="1">
      <alignment/>
    </xf>
    <xf numFmtId="164" fontId="13" fillId="0" borderId="43"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91"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9"/>
          <c:y val="-0.0035"/>
        </c:manualLayout>
      </c:layout>
      <c:spPr>
        <a:noFill/>
        <a:ln w="3175">
          <a:noFill/>
        </a:ln>
      </c:spPr>
    </c:title>
    <c:plotArea>
      <c:layout>
        <c:manualLayout>
          <c:xMode val="edge"/>
          <c:yMode val="edge"/>
          <c:x val="0.116"/>
          <c:y val="0.2375"/>
          <c:w val="0.87875"/>
          <c:h val="0.771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548235"/>
              </a:solidFill>
              <a:ln w="12700">
                <a:solidFill>
                  <a:srgbClr val="000000"/>
                </a:solidFill>
              </a:ln>
            </c:spPr>
          </c:dPt>
          <c:dPt>
            <c:idx val="2"/>
            <c:invertIfNegative val="0"/>
            <c:spPr>
              <a:solidFill>
                <a:srgbClr val="548235"/>
              </a:solidFill>
              <a:ln w="12700">
                <a:solidFill>
                  <a:srgbClr val="000000"/>
                </a:solidFill>
              </a:ln>
            </c:spPr>
          </c:dPt>
          <c:dPt>
            <c:idx val="3"/>
            <c:invertIfNegative val="0"/>
            <c:spPr>
              <a:solidFill>
                <a:srgbClr val="548235"/>
              </a:solidFill>
              <a:ln w="12700">
                <a:solidFill>
                  <a:srgbClr val="000000"/>
                </a:solidFill>
              </a:ln>
            </c:spPr>
          </c:dPt>
          <c:dLbls>
            <c:numFmt formatCode="General" sourceLinked="1"/>
            <c:spPr>
              <a:noFill/>
              <a:ln w="3175">
                <a:noFill/>
              </a:ln>
            </c:spPr>
            <c:txPr>
              <a:bodyPr vert="horz" rot="0" anchor="ctr"/>
              <a:lstStyle/>
              <a:p>
                <a:pPr algn="ctr">
                  <a:defRPr lang="en-US" cap="none" sz="10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20851752"/>
        <c:axId val="53448041"/>
      </c:barChart>
      <c:catAx>
        <c:axId val="2085175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3448041"/>
        <c:crosses val="autoZero"/>
        <c:auto val="1"/>
        <c:lblOffset val="100"/>
        <c:tickLblSkip val="1"/>
        <c:noMultiLvlLbl val="0"/>
      </c:catAx>
      <c:valAx>
        <c:axId val="53448041"/>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1" i="0" u="none" baseline="0">
                <a:solidFill>
                  <a:srgbClr val="333333"/>
                </a:solidFill>
              </a:defRPr>
            </a:pPr>
          </a:p>
        </c:txPr>
        <c:crossAx val="2085175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715000"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H11" sqref="H11:K12"/>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34.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96"/>
      <c r="C2" s="97"/>
      <c r="D2" s="98"/>
      <c r="E2" s="98"/>
      <c r="F2" s="105" t="s">
        <v>0</v>
      </c>
      <c r="G2" s="98"/>
      <c r="H2" s="98"/>
      <c r="I2" s="98"/>
      <c r="J2" s="98"/>
      <c r="K2" s="98"/>
      <c r="L2" s="98"/>
      <c r="M2" s="98"/>
      <c r="N2" s="106"/>
      <c r="O2" s="111" t="s">
        <v>46</v>
      </c>
      <c r="P2" s="106"/>
      <c r="Q2" s="20"/>
      <c r="R2" s="20"/>
      <c r="S2" s="20"/>
      <c r="T2" s="20"/>
      <c r="U2" s="20"/>
    </row>
    <row r="3" spans="1:21" ht="15.75" customHeight="1">
      <c r="A3" s="20"/>
      <c r="B3" s="65"/>
      <c r="C3" s="99"/>
      <c r="D3" s="100"/>
      <c r="E3" s="99"/>
      <c r="F3" s="65"/>
      <c r="G3" s="100"/>
      <c r="H3" s="100"/>
      <c r="I3" s="100"/>
      <c r="J3" s="100"/>
      <c r="K3" s="100"/>
      <c r="L3" s="100"/>
      <c r="M3" s="100"/>
      <c r="N3" s="107"/>
      <c r="O3" s="99"/>
      <c r="P3" s="107"/>
      <c r="Q3" s="20"/>
      <c r="R3" s="20"/>
      <c r="S3" s="20"/>
      <c r="T3" s="20"/>
      <c r="U3" s="20"/>
    </row>
    <row r="4" spans="1:21" ht="15.75" customHeight="1" thickBot="1">
      <c r="A4" s="20"/>
      <c r="B4" s="65"/>
      <c r="C4" s="99"/>
      <c r="D4" s="100"/>
      <c r="E4" s="99"/>
      <c r="F4" s="108"/>
      <c r="G4" s="109"/>
      <c r="H4" s="109"/>
      <c r="I4" s="109"/>
      <c r="J4" s="109"/>
      <c r="K4" s="109"/>
      <c r="L4" s="109"/>
      <c r="M4" s="109"/>
      <c r="N4" s="110"/>
      <c r="O4" s="99"/>
      <c r="P4" s="107"/>
      <c r="Q4" s="20"/>
      <c r="R4" s="20"/>
      <c r="S4" s="20"/>
      <c r="T4" s="20"/>
      <c r="U4" s="20"/>
    </row>
    <row r="5" spans="1:21" ht="15.75" customHeight="1">
      <c r="A5" s="20"/>
      <c r="B5" s="65"/>
      <c r="C5" s="99"/>
      <c r="D5" s="100"/>
      <c r="E5" s="101"/>
      <c r="F5" s="115" t="s">
        <v>1</v>
      </c>
      <c r="G5" s="100"/>
      <c r="H5" s="100"/>
      <c r="I5" s="100"/>
      <c r="J5" s="100"/>
      <c r="K5" s="100"/>
      <c r="L5" s="100"/>
      <c r="M5" s="100"/>
      <c r="N5" s="101"/>
      <c r="O5" s="112"/>
      <c r="P5" s="107"/>
      <c r="Q5" s="20"/>
      <c r="R5" s="20"/>
      <c r="S5" s="20"/>
      <c r="T5" s="20"/>
      <c r="U5" s="28"/>
    </row>
    <row r="6" spans="1:21" ht="15.75" customHeight="1" thickBot="1">
      <c r="A6" s="20"/>
      <c r="B6" s="102"/>
      <c r="C6" s="103"/>
      <c r="D6" s="103"/>
      <c r="E6" s="104"/>
      <c r="F6" s="113"/>
      <c r="G6" s="103"/>
      <c r="H6" s="103"/>
      <c r="I6" s="103"/>
      <c r="J6" s="103"/>
      <c r="K6" s="103"/>
      <c r="L6" s="103"/>
      <c r="M6" s="103"/>
      <c r="N6" s="104"/>
      <c r="O6" s="113"/>
      <c r="P6" s="114"/>
      <c r="Q6" s="20"/>
      <c r="R6" s="20"/>
      <c r="S6" s="20"/>
      <c r="T6" s="20"/>
      <c r="U6" s="28"/>
    </row>
    <row r="7" spans="1:21" ht="15.75" customHeight="1">
      <c r="A7" s="20"/>
      <c r="B7" s="116" t="s">
        <v>2</v>
      </c>
      <c r="C7" s="117"/>
      <c r="D7" s="118"/>
      <c r="E7" s="118"/>
      <c r="F7" s="118"/>
      <c r="G7" s="118"/>
      <c r="H7" s="118"/>
      <c r="I7" s="118"/>
      <c r="J7" s="118"/>
      <c r="K7" s="118"/>
      <c r="L7" s="118"/>
      <c r="M7" s="118"/>
      <c r="N7" s="118"/>
      <c r="O7" s="118"/>
      <c r="P7" s="119"/>
      <c r="Q7" s="20"/>
      <c r="R7" s="20"/>
      <c r="S7" s="20"/>
      <c r="T7" s="20"/>
      <c r="U7" s="28"/>
    </row>
    <row r="8" spans="1:21" ht="15.75" customHeight="1" thickBot="1">
      <c r="A8" s="20"/>
      <c r="B8" s="102"/>
      <c r="C8" s="103"/>
      <c r="D8" s="103"/>
      <c r="E8" s="103"/>
      <c r="F8" s="103"/>
      <c r="G8" s="103"/>
      <c r="H8" s="103"/>
      <c r="I8" s="103"/>
      <c r="J8" s="103"/>
      <c r="K8" s="103"/>
      <c r="L8" s="103"/>
      <c r="M8" s="103"/>
      <c r="N8" s="103"/>
      <c r="O8" s="103"/>
      <c r="P8" s="114"/>
      <c r="Q8" s="20"/>
      <c r="R8" s="20"/>
      <c r="S8" s="20"/>
      <c r="T8" s="20"/>
      <c r="U8" s="28"/>
    </row>
    <row r="9" spans="1:21" ht="15.75" customHeight="1">
      <c r="A9" s="20"/>
      <c r="B9" s="120" t="s">
        <v>3</v>
      </c>
      <c r="C9" s="121"/>
      <c r="D9" s="118"/>
      <c r="E9" s="118"/>
      <c r="F9" s="118"/>
      <c r="G9" s="118"/>
      <c r="H9" s="118"/>
      <c r="I9" s="118"/>
      <c r="J9" s="118"/>
      <c r="K9" s="118"/>
      <c r="L9" s="118"/>
      <c r="M9" s="118"/>
      <c r="N9" s="118"/>
      <c r="O9" s="118"/>
      <c r="P9" s="119"/>
      <c r="Q9" s="20"/>
      <c r="R9" s="20"/>
      <c r="S9" s="20"/>
      <c r="T9" s="20"/>
      <c r="U9" s="28"/>
    </row>
    <row r="10" spans="1:21" ht="15.75" customHeight="1" thickBot="1">
      <c r="A10" s="20"/>
      <c r="B10" s="102"/>
      <c r="C10" s="103"/>
      <c r="D10" s="103"/>
      <c r="E10" s="103"/>
      <c r="F10" s="103"/>
      <c r="G10" s="103"/>
      <c r="H10" s="103"/>
      <c r="I10" s="103"/>
      <c r="J10" s="103"/>
      <c r="K10" s="103"/>
      <c r="L10" s="103"/>
      <c r="M10" s="103"/>
      <c r="N10" s="103"/>
      <c r="O10" s="103"/>
      <c r="P10" s="114"/>
      <c r="Q10" s="20"/>
      <c r="R10" s="20"/>
      <c r="S10" s="20"/>
      <c r="T10" s="20"/>
      <c r="U10" s="28"/>
    </row>
    <row r="11" spans="1:21" ht="27.75" customHeight="1">
      <c r="A11" s="20"/>
      <c r="B11" s="122" t="s">
        <v>4</v>
      </c>
      <c r="C11" s="143" t="s">
        <v>67</v>
      </c>
      <c r="D11" s="144"/>
      <c r="E11" s="144"/>
      <c r="F11" s="144"/>
      <c r="G11" s="145"/>
      <c r="H11" s="176" t="s">
        <v>99</v>
      </c>
      <c r="I11" s="177"/>
      <c r="J11" s="177"/>
      <c r="K11" s="178"/>
      <c r="L11" s="182">
        <v>6</v>
      </c>
      <c r="M11" s="130" t="s">
        <v>71</v>
      </c>
      <c r="N11" s="131"/>
      <c r="O11" s="131"/>
      <c r="P11" s="132"/>
      <c r="Q11" s="20"/>
      <c r="R11" s="20"/>
      <c r="S11" s="20"/>
      <c r="T11" s="20"/>
      <c r="U11" s="28"/>
    </row>
    <row r="12" spans="1:21" ht="18" customHeight="1">
      <c r="A12" s="20"/>
      <c r="B12" s="123"/>
      <c r="C12" s="146"/>
      <c r="D12" s="147"/>
      <c r="E12" s="147"/>
      <c r="F12" s="147"/>
      <c r="G12" s="148"/>
      <c r="H12" s="179"/>
      <c r="I12" s="180"/>
      <c r="J12" s="180"/>
      <c r="K12" s="181"/>
      <c r="L12" s="183"/>
      <c r="M12" s="133" t="s">
        <v>64</v>
      </c>
      <c r="N12" s="134"/>
      <c r="O12" s="134"/>
      <c r="P12" s="135"/>
      <c r="Q12" s="20"/>
      <c r="R12" s="20"/>
      <c r="S12" s="20"/>
      <c r="T12" s="20"/>
      <c r="U12" s="28"/>
    </row>
    <row r="13" spans="1:21" ht="15.75" customHeight="1">
      <c r="A13" s="20"/>
      <c r="B13" s="2" t="s">
        <v>5</v>
      </c>
      <c r="C13" s="3"/>
      <c r="D13" s="149"/>
      <c r="E13" s="150"/>
      <c r="F13" s="150"/>
      <c r="G13" s="151"/>
      <c r="H13" s="152" t="s">
        <v>6</v>
      </c>
      <c r="I13" s="153"/>
      <c r="J13" s="153"/>
      <c r="K13" s="154"/>
      <c r="L13" s="136">
        <v>49473</v>
      </c>
      <c r="M13" s="134"/>
      <c r="N13" s="134"/>
      <c r="O13" s="134"/>
      <c r="P13" s="135"/>
      <c r="Q13" s="20"/>
      <c r="R13" s="20"/>
      <c r="S13" s="20"/>
      <c r="T13" s="20"/>
      <c r="U13" s="20"/>
    </row>
    <row r="14" spans="1:21" ht="21.75" customHeight="1" thickBot="1">
      <c r="A14" s="20"/>
      <c r="B14" s="155" t="s">
        <v>68</v>
      </c>
      <c r="C14" s="156"/>
      <c r="D14" s="157"/>
      <c r="E14" s="157"/>
      <c r="F14" s="157"/>
      <c r="G14" s="157"/>
      <c r="H14" s="157"/>
      <c r="I14" s="157"/>
      <c r="J14" s="158"/>
      <c r="K14" s="137" t="s">
        <v>72</v>
      </c>
      <c r="L14" s="138"/>
      <c r="M14" s="138"/>
      <c r="N14" s="138"/>
      <c r="O14" s="138"/>
      <c r="P14" s="139"/>
      <c r="Q14" s="20"/>
      <c r="R14" s="20"/>
      <c r="S14" s="20"/>
      <c r="T14" s="20"/>
      <c r="U14" s="20"/>
    </row>
    <row r="15" spans="1:21" ht="20.25" customHeight="1" thickBot="1">
      <c r="A15" s="20"/>
      <c r="B15" s="159" t="s">
        <v>7</v>
      </c>
      <c r="C15" s="160"/>
      <c r="D15" s="161"/>
      <c r="E15" s="161"/>
      <c r="F15" s="161"/>
      <c r="G15" s="161"/>
      <c r="H15" s="161"/>
      <c r="I15" s="161"/>
      <c r="J15" s="162"/>
      <c r="K15" s="140" t="s">
        <v>73</v>
      </c>
      <c r="L15" s="141"/>
      <c r="M15" s="141"/>
      <c r="N15" s="141"/>
      <c r="O15" s="141"/>
      <c r="P15" s="142"/>
      <c r="Q15" s="35"/>
      <c r="R15" s="35"/>
      <c r="S15" s="35"/>
      <c r="T15" s="20"/>
      <c r="U15" s="28"/>
    </row>
    <row r="16" spans="1:21" ht="46.5" customHeight="1">
      <c r="A16" s="20"/>
      <c r="B16" s="124" t="s">
        <v>63</v>
      </c>
      <c r="C16" s="125"/>
      <c r="D16" s="126"/>
      <c r="E16" s="126"/>
      <c r="F16" s="126"/>
      <c r="G16" s="126"/>
      <c r="H16" s="126"/>
      <c r="I16" s="126"/>
      <c r="J16" s="126"/>
      <c r="K16" s="126"/>
      <c r="L16" s="126"/>
      <c r="M16" s="126"/>
      <c r="N16" s="126"/>
      <c r="O16" s="127"/>
      <c r="P16" s="128" t="s">
        <v>26</v>
      </c>
      <c r="Q16" s="20"/>
      <c r="R16" s="20"/>
      <c r="S16" s="20"/>
      <c r="T16" s="20"/>
      <c r="U16" s="28"/>
    </row>
    <row r="17" spans="1:22" s="1" customFormat="1" ht="21" customHeight="1">
      <c r="A17" s="20"/>
      <c r="B17" s="52" t="s">
        <v>27</v>
      </c>
      <c r="C17" s="53"/>
      <c r="D17" s="53"/>
      <c r="E17" s="53"/>
      <c r="F17" s="47" t="s">
        <v>8</v>
      </c>
      <c r="G17" s="48"/>
      <c r="H17" s="48"/>
      <c r="I17" s="49"/>
      <c r="J17" s="50" t="s">
        <v>9</v>
      </c>
      <c r="K17" s="49"/>
      <c r="L17" s="51" t="s">
        <v>10</v>
      </c>
      <c r="M17" s="48"/>
      <c r="N17" s="48"/>
      <c r="O17" s="48"/>
      <c r="P17" s="129"/>
      <c r="Q17" s="20"/>
      <c r="R17" s="20"/>
      <c r="S17" s="20"/>
      <c r="T17" s="20"/>
      <c r="U17" s="20"/>
      <c r="V17" s="34"/>
    </row>
    <row r="18" spans="1:22" ht="159" customHeight="1">
      <c r="A18" s="20"/>
      <c r="B18" s="76" t="s">
        <v>54</v>
      </c>
      <c r="C18" s="77"/>
      <c r="D18" s="78"/>
      <c r="E18" s="79"/>
      <c r="F18" s="41" t="s">
        <v>75</v>
      </c>
      <c r="G18" s="69"/>
      <c r="H18" s="69"/>
      <c r="I18" s="70"/>
      <c r="J18" s="43" t="s">
        <v>51</v>
      </c>
      <c r="K18" s="44"/>
      <c r="L18" s="41" t="s">
        <v>76</v>
      </c>
      <c r="M18" s="69"/>
      <c r="N18" s="69"/>
      <c r="O18" s="69"/>
      <c r="P18" s="24">
        <v>3</v>
      </c>
      <c r="Q18" s="20"/>
      <c r="R18" s="20"/>
      <c r="S18" s="20"/>
      <c r="T18" s="20"/>
      <c r="U18" s="20"/>
      <c r="V18" s="34" t="s">
        <v>52</v>
      </c>
    </row>
    <row r="19" spans="1:22" ht="256.5" customHeight="1">
      <c r="A19" s="20"/>
      <c r="B19" s="76" t="s">
        <v>55</v>
      </c>
      <c r="C19" s="77"/>
      <c r="D19" s="78"/>
      <c r="E19" s="79"/>
      <c r="F19" s="41" t="s">
        <v>77</v>
      </c>
      <c r="G19" s="67"/>
      <c r="H19" s="67"/>
      <c r="I19" s="68"/>
      <c r="J19" s="43" t="s">
        <v>51</v>
      </c>
      <c r="K19" s="44"/>
      <c r="L19" s="41" t="s">
        <v>76</v>
      </c>
      <c r="M19" s="69"/>
      <c r="N19" s="69"/>
      <c r="O19" s="69"/>
      <c r="P19" s="24">
        <v>3</v>
      </c>
      <c r="Q19" s="20"/>
      <c r="R19" s="20"/>
      <c r="S19" s="20"/>
      <c r="T19" s="20"/>
      <c r="U19" s="20"/>
      <c r="V19" s="34" t="s">
        <v>53</v>
      </c>
    </row>
    <row r="20" spans="1:22" ht="225" customHeight="1">
      <c r="A20" s="20"/>
      <c r="B20" s="76" t="s">
        <v>56</v>
      </c>
      <c r="C20" s="77"/>
      <c r="D20" s="78"/>
      <c r="E20" s="79"/>
      <c r="F20" s="41" t="s">
        <v>78</v>
      </c>
      <c r="G20" s="67"/>
      <c r="H20" s="67"/>
      <c r="I20" s="68"/>
      <c r="J20" s="43" t="s">
        <v>51</v>
      </c>
      <c r="K20" s="44"/>
      <c r="L20" s="41" t="s">
        <v>79</v>
      </c>
      <c r="M20" s="69"/>
      <c r="N20" s="69"/>
      <c r="O20" s="69"/>
      <c r="P20" s="24">
        <v>3</v>
      </c>
      <c r="Q20" s="20"/>
      <c r="R20" s="20"/>
      <c r="S20" s="20"/>
      <c r="T20" s="20"/>
      <c r="U20" s="20"/>
      <c r="V20" s="34" t="s">
        <v>51</v>
      </c>
    </row>
    <row r="21" spans="1:21" ht="213" customHeight="1">
      <c r="A21" s="20"/>
      <c r="B21" s="76" t="s">
        <v>57</v>
      </c>
      <c r="C21" s="77"/>
      <c r="D21" s="78"/>
      <c r="E21" s="79"/>
      <c r="F21" s="41" t="s">
        <v>80</v>
      </c>
      <c r="G21" s="67"/>
      <c r="H21" s="67"/>
      <c r="I21" s="68"/>
      <c r="J21" s="43" t="s">
        <v>51</v>
      </c>
      <c r="K21" s="44"/>
      <c r="L21" s="41" t="s">
        <v>76</v>
      </c>
      <c r="M21" s="69"/>
      <c r="N21" s="69"/>
      <c r="O21" s="69"/>
      <c r="P21" s="24">
        <v>3</v>
      </c>
      <c r="Q21" s="20"/>
      <c r="R21" s="20"/>
      <c r="S21" s="20"/>
      <c r="T21" s="20"/>
      <c r="U21" s="20"/>
    </row>
    <row r="22" spans="1:21" ht="294.75" customHeight="1">
      <c r="A22" s="20"/>
      <c r="B22" s="76" t="s">
        <v>58</v>
      </c>
      <c r="C22" s="77"/>
      <c r="D22" s="78"/>
      <c r="E22" s="79"/>
      <c r="F22" s="41" t="s">
        <v>81</v>
      </c>
      <c r="G22" s="67"/>
      <c r="H22" s="67"/>
      <c r="I22" s="68"/>
      <c r="J22" s="43" t="s">
        <v>51</v>
      </c>
      <c r="K22" s="44"/>
      <c r="L22" s="41" t="s">
        <v>79</v>
      </c>
      <c r="M22" s="69"/>
      <c r="N22" s="69"/>
      <c r="O22" s="69"/>
      <c r="P22" s="24">
        <v>3</v>
      </c>
      <c r="Q22" s="20"/>
      <c r="R22" s="20"/>
      <c r="S22" s="20"/>
      <c r="T22" s="20"/>
      <c r="U22" s="20"/>
    </row>
    <row r="23" spans="1:21" ht="156.75" customHeight="1">
      <c r="A23" s="20"/>
      <c r="B23" s="76" t="s">
        <v>59</v>
      </c>
      <c r="C23" s="77"/>
      <c r="D23" s="78"/>
      <c r="E23" s="79"/>
      <c r="F23" s="41" t="s">
        <v>82</v>
      </c>
      <c r="G23" s="67"/>
      <c r="H23" s="67"/>
      <c r="I23" s="68"/>
      <c r="J23" s="43" t="s">
        <v>51</v>
      </c>
      <c r="K23" s="44"/>
      <c r="L23" s="41" t="s">
        <v>69</v>
      </c>
      <c r="M23" s="69"/>
      <c r="N23" s="69"/>
      <c r="O23" s="69"/>
      <c r="P23" s="24">
        <v>3</v>
      </c>
      <c r="Q23" s="20"/>
      <c r="R23" s="20"/>
      <c r="S23" s="20"/>
      <c r="T23" s="20"/>
      <c r="U23" s="20"/>
    </row>
    <row r="24" spans="1:21" ht="65.25" customHeight="1">
      <c r="A24" s="20"/>
      <c r="B24" s="76" t="s">
        <v>60</v>
      </c>
      <c r="C24" s="77"/>
      <c r="D24" s="78"/>
      <c r="E24" s="79"/>
      <c r="F24" s="41" t="s">
        <v>83</v>
      </c>
      <c r="G24" s="67"/>
      <c r="H24" s="67"/>
      <c r="I24" s="68"/>
      <c r="J24" s="43" t="s">
        <v>52</v>
      </c>
      <c r="K24" s="44"/>
      <c r="L24" s="41" t="s">
        <v>65</v>
      </c>
      <c r="M24" s="69"/>
      <c r="N24" s="69"/>
      <c r="O24" s="69"/>
      <c r="P24" s="24">
        <v>1</v>
      </c>
      <c r="Q24" s="20"/>
      <c r="R24" s="20"/>
      <c r="S24" s="20"/>
      <c r="T24" s="20"/>
      <c r="U24" s="20"/>
    </row>
    <row r="25" spans="1:21" ht="23.25" customHeight="1" thickBot="1">
      <c r="A25" s="20"/>
      <c r="B25" s="87"/>
      <c r="C25" s="88"/>
      <c r="D25" s="88"/>
      <c r="E25" s="88"/>
      <c r="F25" s="88"/>
      <c r="G25" s="88"/>
      <c r="H25" s="88"/>
      <c r="I25" s="88"/>
      <c r="J25" s="88"/>
      <c r="K25" s="88"/>
      <c r="L25" s="88"/>
      <c r="M25" s="88"/>
      <c r="N25" s="88"/>
      <c r="O25" s="89"/>
      <c r="P25" s="37">
        <f>(SUM(P18:P24)*100)/21</f>
        <v>90.47619047619048</v>
      </c>
      <c r="Q25" s="20"/>
      <c r="R25" s="20"/>
      <c r="S25" s="20"/>
      <c r="T25" s="20"/>
      <c r="U25" s="20"/>
    </row>
    <row r="26" spans="1:21" ht="15.75" customHeight="1">
      <c r="A26" s="20"/>
      <c r="B26" s="90" t="s">
        <v>11</v>
      </c>
      <c r="C26" s="91"/>
      <c r="D26" s="91"/>
      <c r="E26" s="91"/>
      <c r="F26" s="91"/>
      <c r="G26" s="91"/>
      <c r="H26" s="91"/>
      <c r="I26" s="91"/>
      <c r="J26" s="91"/>
      <c r="K26" s="91"/>
      <c r="L26" s="91"/>
      <c r="M26" s="91"/>
      <c r="N26" s="91"/>
      <c r="O26" s="92"/>
      <c r="P26" s="80" t="s">
        <v>26</v>
      </c>
      <c r="Q26" s="20"/>
      <c r="R26" s="20"/>
      <c r="S26" s="20"/>
      <c r="T26" s="20"/>
      <c r="U26" s="20"/>
    </row>
    <row r="27" spans="1:21" ht="15.75" customHeight="1" thickBot="1">
      <c r="A27" s="20"/>
      <c r="B27" s="93"/>
      <c r="C27" s="94"/>
      <c r="D27" s="94"/>
      <c r="E27" s="94"/>
      <c r="F27" s="94"/>
      <c r="G27" s="94"/>
      <c r="H27" s="94"/>
      <c r="I27" s="94"/>
      <c r="J27" s="94"/>
      <c r="K27" s="94"/>
      <c r="L27" s="94"/>
      <c r="M27" s="94"/>
      <c r="N27" s="94"/>
      <c r="O27" s="95"/>
      <c r="P27" s="81"/>
      <c r="Q27" s="20"/>
      <c r="R27" s="20"/>
      <c r="S27" s="20"/>
      <c r="T27" s="20"/>
      <c r="U27" s="20"/>
    </row>
    <row r="28" spans="1:21" ht="15.75" customHeight="1">
      <c r="A28" s="20"/>
      <c r="B28" s="54" t="s">
        <v>27</v>
      </c>
      <c r="C28" s="55"/>
      <c r="D28" s="55"/>
      <c r="E28" s="55"/>
      <c r="F28" s="83" t="s">
        <v>8</v>
      </c>
      <c r="G28" s="84"/>
      <c r="H28" s="84"/>
      <c r="I28" s="85"/>
      <c r="J28" s="86" t="s">
        <v>9</v>
      </c>
      <c r="K28" s="85"/>
      <c r="L28" s="86" t="s">
        <v>10</v>
      </c>
      <c r="M28" s="84"/>
      <c r="N28" s="84"/>
      <c r="O28" s="84"/>
      <c r="P28" s="82"/>
      <c r="Q28" s="20"/>
      <c r="R28" s="20"/>
      <c r="S28" s="20"/>
      <c r="T28" s="20"/>
      <c r="U28" s="20"/>
    </row>
    <row r="29" spans="1:21" ht="128.25" customHeight="1">
      <c r="A29" s="20"/>
      <c r="B29" s="56" t="s">
        <v>12</v>
      </c>
      <c r="C29" s="57"/>
      <c r="D29" s="57"/>
      <c r="E29" s="58"/>
      <c r="F29" s="41" t="s">
        <v>84</v>
      </c>
      <c r="G29" s="45"/>
      <c r="H29" s="45"/>
      <c r="I29" s="46"/>
      <c r="J29" s="43" t="s">
        <v>53</v>
      </c>
      <c r="K29" s="44"/>
      <c r="L29" s="41" t="s">
        <v>66</v>
      </c>
      <c r="M29" s="42"/>
      <c r="N29" s="42"/>
      <c r="O29" s="42"/>
      <c r="P29" s="25">
        <v>2</v>
      </c>
      <c r="Q29" s="20"/>
      <c r="R29" s="20"/>
      <c r="S29" s="20"/>
      <c r="T29" s="20"/>
      <c r="U29" s="20"/>
    </row>
    <row r="30" spans="1:21" ht="210" customHeight="1">
      <c r="A30" s="20"/>
      <c r="B30" s="76" t="s">
        <v>13</v>
      </c>
      <c r="C30" s="77"/>
      <c r="D30" s="78"/>
      <c r="E30" s="79"/>
      <c r="F30" s="41" t="s">
        <v>85</v>
      </c>
      <c r="G30" s="69"/>
      <c r="H30" s="69"/>
      <c r="I30" s="70"/>
      <c r="J30" s="43" t="s">
        <v>53</v>
      </c>
      <c r="K30" s="44"/>
      <c r="L30" s="41" t="s">
        <v>86</v>
      </c>
      <c r="M30" s="69"/>
      <c r="N30" s="69"/>
      <c r="O30" s="69"/>
      <c r="P30" s="25">
        <v>2</v>
      </c>
      <c r="Q30" s="20"/>
      <c r="R30" s="20"/>
      <c r="S30" s="20"/>
      <c r="T30" s="20"/>
      <c r="U30" s="20"/>
    </row>
    <row r="31" spans="1:21" ht="228" customHeight="1">
      <c r="A31" s="20"/>
      <c r="B31" s="64" t="s">
        <v>14</v>
      </c>
      <c r="C31" s="71" t="s">
        <v>15</v>
      </c>
      <c r="D31" s="71"/>
      <c r="E31" s="71"/>
      <c r="F31" s="42" t="s">
        <v>87</v>
      </c>
      <c r="G31" s="69"/>
      <c r="H31" s="69"/>
      <c r="I31" s="70"/>
      <c r="J31" s="43" t="s">
        <v>53</v>
      </c>
      <c r="K31" s="44"/>
      <c r="L31" s="41" t="s">
        <v>88</v>
      </c>
      <c r="M31" s="67"/>
      <c r="N31" s="67"/>
      <c r="O31" s="67"/>
      <c r="P31" s="25">
        <v>2</v>
      </c>
      <c r="Q31" s="20"/>
      <c r="R31" s="20"/>
      <c r="S31" s="20"/>
      <c r="T31" s="20"/>
      <c r="U31" s="20"/>
    </row>
    <row r="32" spans="1:21" ht="129.75" customHeight="1">
      <c r="A32" s="20"/>
      <c r="B32" s="65"/>
      <c r="C32" s="72" t="s">
        <v>42</v>
      </c>
      <c r="D32" s="71"/>
      <c r="E32" s="71"/>
      <c r="F32" s="42" t="s">
        <v>89</v>
      </c>
      <c r="G32" s="67"/>
      <c r="H32" s="67"/>
      <c r="I32" s="68"/>
      <c r="J32" s="43" t="s">
        <v>53</v>
      </c>
      <c r="K32" s="44"/>
      <c r="L32" s="41" t="s">
        <v>90</v>
      </c>
      <c r="M32" s="67"/>
      <c r="N32" s="67"/>
      <c r="O32" s="67"/>
      <c r="P32" s="25">
        <v>2</v>
      </c>
      <c r="Q32" s="20"/>
      <c r="R32" s="20"/>
      <c r="S32" s="20"/>
      <c r="T32" s="20"/>
      <c r="U32" s="20"/>
    </row>
    <row r="33" spans="1:21" ht="121.5" customHeight="1">
      <c r="A33" s="20"/>
      <c r="B33" s="65"/>
      <c r="C33" s="71" t="s">
        <v>16</v>
      </c>
      <c r="D33" s="71"/>
      <c r="E33" s="71"/>
      <c r="F33" s="42" t="s">
        <v>91</v>
      </c>
      <c r="G33" s="69"/>
      <c r="H33" s="69"/>
      <c r="I33" s="70"/>
      <c r="J33" s="43" t="s">
        <v>51</v>
      </c>
      <c r="K33" s="44"/>
      <c r="L33" s="41" t="s">
        <v>76</v>
      </c>
      <c r="M33" s="69"/>
      <c r="N33" s="69"/>
      <c r="O33" s="69"/>
      <c r="P33" s="25">
        <v>3</v>
      </c>
      <c r="Q33" s="20"/>
      <c r="R33" s="20"/>
      <c r="S33" s="20"/>
      <c r="T33" s="20"/>
      <c r="U33" s="20"/>
    </row>
    <row r="34" spans="1:21" ht="104.25" customHeight="1">
      <c r="A34" s="20"/>
      <c r="B34" s="66"/>
      <c r="C34" s="73" t="s">
        <v>17</v>
      </c>
      <c r="D34" s="74"/>
      <c r="E34" s="75"/>
      <c r="F34" s="41" t="s">
        <v>92</v>
      </c>
      <c r="G34" s="69"/>
      <c r="H34" s="69"/>
      <c r="I34" s="70"/>
      <c r="J34" s="43" t="s">
        <v>51</v>
      </c>
      <c r="K34" s="44"/>
      <c r="L34" s="41" t="s">
        <v>69</v>
      </c>
      <c r="M34" s="69"/>
      <c r="N34" s="69"/>
      <c r="O34" s="69"/>
      <c r="P34" s="25">
        <v>3</v>
      </c>
      <c r="Q34" s="20"/>
      <c r="R34" s="20"/>
      <c r="S34" s="20"/>
      <c r="T34" s="20"/>
      <c r="U34" s="20"/>
    </row>
    <row r="35" spans="1:21" ht="25.5" customHeight="1" thickBot="1">
      <c r="A35" s="20"/>
      <c r="B35" s="168"/>
      <c r="C35" s="174"/>
      <c r="D35" s="174"/>
      <c r="E35" s="174"/>
      <c r="F35" s="174"/>
      <c r="G35" s="174"/>
      <c r="H35" s="174"/>
      <c r="I35" s="174"/>
      <c r="J35" s="174"/>
      <c r="K35" s="174"/>
      <c r="L35" s="174"/>
      <c r="M35" s="174"/>
      <c r="N35" s="174"/>
      <c r="O35" s="175"/>
      <c r="P35" s="26">
        <f>(SUM(P29:P34)*100)/18</f>
        <v>77.77777777777777</v>
      </c>
      <c r="Q35" s="20"/>
      <c r="R35" s="20"/>
      <c r="S35" s="20"/>
      <c r="T35" s="20"/>
      <c r="U35" s="20"/>
    </row>
    <row r="36" spans="1:21" ht="30.75" customHeight="1">
      <c r="A36" s="20"/>
      <c r="B36" s="187" t="s">
        <v>18</v>
      </c>
      <c r="C36" s="188"/>
      <c r="D36" s="188"/>
      <c r="E36" s="188"/>
      <c r="F36" s="188"/>
      <c r="G36" s="188"/>
      <c r="H36" s="188"/>
      <c r="I36" s="188"/>
      <c r="J36" s="188"/>
      <c r="K36" s="188"/>
      <c r="L36" s="188"/>
      <c r="M36" s="188"/>
      <c r="N36" s="188"/>
      <c r="O36" s="189"/>
      <c r="P36" s="186" t="s">
        <v>26</v>
      </c>
      <c r="Q36" s="20"/>
      <c r="R36" s="20"/>
      <c r="S36" s="20"/>
      <c r="T36" s="20"/>
      <c r="U36" s="20"/>
    </row>
    <row r="37" spans="1:21" ht="15.75" customHeight="1">
      <c r="A37" s="20"/>
      <c r="B37" s="59"/>
      <c r="C37" s="60"/>
      <c r="D37" s="60"/>
      <c r="E37" s="60"/>
      <c r="F37" s="83" t="s">
        <v>8</v>
      </c>
      <c r="G37" s="84"/>
      <c r="H37" s="84"/>
      <c r="I37" s="85"/>
      <c r="J37" s="86" t="s">
        <v>9</v>
      </c>
      <c r="K37" s="85"/>
      <c r="L37" s="86" t="s">
        <v>10</v>
      </c>
      <c r="M37" s="84"/>
      <c r="N37" s="84"/>
      <c r="O37" s="84"/>
      <c r="P37" s="82"/>
      <c r="Q37" s="20"/>
      <c r="R37" s="20"/>
      <c r="S37" s="20"/>
      <c r="T37" s="20"/>
      <c r="U37" s="20"/>
    </row>
    <row r="38" spans="1:21" ht="213" customHeight="1">
      <c r="A38" s="20"/>
      <c r="B38" s="61" t="s">
        <v>19</v>
      </c>
      <c r="C38" s="62"/>
      <c r="D38" s="62"/>
      <c r="E38" s="63"/>
      <c r="F38" s="41" t="s">
        <v>93</v>
      </c>
      <c r="G38" s="45"/>
      <c r="H38" s="45"/>
      <c r="I38" s="46"/>
      <c r="J38" s="43" t="s">
        <v>53</v>
      </c>
      <c r="K38" s="44"/>
      <c r="L38" s="41" t="s">
        <v>94</v>
      </c>
      <c r="M38" s="42"/>
      <c r="N38" s="42"/>
      <c r="O38" s="42"/>
      <c r="P38" s="25">
        <v>2</v>
      </c>
      <c r="Q38" s="20"/>
      <c r="R38" s="20"/>
      <c r="S38" s="20"/>
      <c r="T38" s="20"/>
      <c r="U38" s="20"/>
    </row>
    <row r="39" spans="1:21" ht="161.25" customHeight="1">
      <c r="A39" s="20"/>
      <c r="B39" s="76" t="s">
        <v>20</v>
      </c>
      <c r="C39" s="77"/>
      <c r="D39" s="78"/>
      <c r="E39" s="79"/>
      <c r="F39" s="41" t="s">
        <v>95</v>
      </c>
      <c r="G39" s="69"/>
      <c r="H39" s="69"/>
      <c r="I39" s="70"/>
      <c r="J39" s="43" t="s">
        <v>51</v>
      </c>
      <c r="K39" s="44"/>
      <c r="L39" s="41" t="s">
        <v>69</v>
      </c>
      <c r="M39" s="69"/>
      <c r="N39" s="69"/>
      <c r="O39" s="69"/>
      <c r="P39" s="25">
        <v>3</v>
      </c>
      <c r="Q39" s="20"/>
      <c r="R39" s="20"/>
      <c r="S39" s="20"/>
      <c r="T39" s="20"/>
      <c r="U39" s="20"/>
    </row>
    <row r="40" spans="1:21" ht="70.5" customHeight="1">
      <c r="A40" s="20"/>
      <c r="B40" s="76" t="s">
        <v>21</v>
      </c>
      <c r="C40" s="77"/>
      <c r="D40" s="78"/>
      <c r="E40" s="79"/>
      <c r="F40" s="41" t="s">
        <v>96</v>
      </c>
      <c r="G40" s="69"/>
      <c r="H40" s="69"/>
      <c r="I40" s="70"/>
      <c r="J40" s="43" t="s">
        <v>51</v>
      </c>
      <c r="K40" s="44"/>
      <c r="L40" s="41" t="s">
        <v>69</v>
      </c>
      <c r="M40" s="69"/>
      <c r="N40" s="69"/>
      <c r="O40" s="69"/>
      <c r="P40" s="25">
        <v>3</v>
      </c>
      <c r="Q40" s="20"/>
      <c r="R40" s="20"/>
      <c r="S40" s="20"/>
      <c r="T40" s="20"/>
      <c r="U40" s="20"/>
    </row>
    <row r="41" spans="1:21" ht="86.25" customHeight="1">
      <c r="A41" s="20"/>
      <c r="B41" s="76" t="s">
        <v>22</v>
      </c>
      <c r="C41" s="77"/>
      <c r="D41" s="78"/>
      <c r="E41" s="79"/>
      <c r="F41" s="41" t="s">
        <v>97</v>
      </c>
      <c r="G41" s="69"/>
      <c r="H41" s="69"/>
      <c r="I41" s="70"/>
      <c r="J41" s="43" t="s">
        <v>51</v>
      </c>
      <c r="K41" s="44"/>
      <c r="L41" s="166" t="s">
        <v>76</v>
      </c>
      <c r="M41" s="167"/>
      <c r="N41" s="167"/>
      <c r="O41" s="167"/>
      <c r="P41" s="25">
        <v>3</v>
      </c>
      <c r="Q41" s="20"/>
      <c r="R41" s="20"/>
      <c r="S41" s="20"/>
      <c r="T41" s="20"/>
      <c r="U41" s="20"/>
    </row>
    <row r="42" spans="1:21" ht="89.25" customHeight="1">
      <c r="A42" s="20"/>
      <c r="B42" s="185" t="s">
        <v>25</v>
      </c>
      <c r="C42" s="77"/>
      <c r="D42" s="78"/>
      <c r="E42" s="79"/>
      <c r="F42" s="41" t="s">
        <v>70</v>
      </c>
      <c r="G42" s="69"/>
      <c r="H42" s="69"/>
      <c r="I42" s="70"/>
      <c r="J42" s="43" t="s">
        <v>51</v>
      </c>
      <c r="K42" s="44"/>
      <c r="L42" s="41" t="s">
        <v>69</v>
      </c>
      <c r="M42" s="69"/>
      <c r="N42" s="69"/>
      <c r="O42" s="69"/>
      <c r="P42" s="36">
        <v>3</v>
      </c>
      <c r="Q42" s="20"/>
      <c r="R42" s="20"/>
      <c r="S42" s="20"/>
      <c r="T42" s="20"/>
      <c r="U42" s="20"/>
    </row>
    <row r="43" spans="1:21" ht="33.75" customHeight="1" thickBot="1">
      <c r="A43" s="20"/>
      <c r="B43" s="168"/>
      <c r="C43" s="169"/>
      <c r="D43" s="169"/>
      <c r="E43" s="169"/>
      <c r="F43" s="169"/>
      <c r="G43" s="169"/>
      <c r="H43" s="169"/>
      <c r="I43" s="169"/>
      <c r="J43" s="169"/>
      <c r="K43" s="169"/>
      <c r="L43" s="169"/>
      <c r="M43" s="169"/>
      <c r="N43" s="169"/>
      <c r="O43" s="170"/>
      <c r="P43" s="26">
        <f>(SUM(P38:P42)*100)/15</f>
        <v>93.33333333333333</v>
      </c>
      <c r="Q43" s="20"/>
      <c r="R43" s="20"/>
      <c r="S43" s="20"/>
      <c r="T43" s="20"/>
      <c r="U43" s="20"/>
    </row>
    <row r="44" spans="1:21" ht="27.75" customHeight="1">
      <c r="A44" s="20"/>
      <c r="B44" s="171" t="s">
        <v>23</v>
      </c>
      <c r="C44" s="172"/>
      <c r="D44" s="172"/>
      <c r="E44" s="172"/>
      <c r="F44" s="172"/>
      <c r="G44" s="172"/>
      <c r="H44" s="172"/>
      <c r="I44" s="172"/>
      <c r="J44" s="172"/>
      <c r="K44" s="172"/>
      <c r="L44" s="172"/>
      <c r="M44" s="172"/>
      <c r="N44" s="172"/>
      <c r="O44" s="173"/>
      <c r="P44" s="128" t="s">
        <v>26</v>
      </c>
      <c r="Q44" s="20"/>
      <c r="R44" s="20"/>
      <c r="S44" s="20"/>
      <c r="T44" s="20"/>
      <c r="U44" s="20"/>
    </row>
    <row r="45" spans="1:21" ht="15.75" customHeight="1">
      <c r="A45" s="20"/>
      <c r="B45" s="163" t="s">
        <v>28</v>
      </c>
      <c r="C45" s="164"/>
      <c r="D45" s="164"/>
      <c r="E45" s="165"/>
      <c r="F45" s="83" t="s">
        <v>8</v>
      </c>
      <c r="G45" s="84"/>
      <c r="H45" s="84"/>
      <c r="I45" s="85"/>
      <c r="J45" s="86" t="s">
        <v>9</v>
      </c>
      <c r="K45" s="85"/>
      <c r="L45" s="86" t="s">
        <v>10</v>
      </c>
      <c r="M45" s="84"/>
      <c r="N45" s="84"/>
      <c r="O45" s="84"/>
      <c r="P45" s="184"/>
      <c r="Q45" s="20"/>
      <c r="R45" s="20"/>
      <c r="S45" s="20"/>
      <c r="T45" s="20"/>
      <c r="U45" s="20"/>
    </row>
    <row r="46" spans="1:21" ht="75" customHeight="1">
      <c r="A46" s="20"/>
      <c r="B46" s="56" t="s">
        <v>24</v>
      </c>
      <c r="C46" s="57"/>
      <c r="D46" s="57"/>
      <c r="E46" s="58"/>
      <c r="F46" s="42" t="s">
        <v>98</v>
      </c>
      <c r="G46" s="67"/>
      <c r="H46" s="67"/>
      <c r="I46" s="68"/>
      <c r="J46" s="43" t="s">
        <v>52</v>
      </c>
      <c r="K46" s="44"/>
      <c r="L46" s="41" t="s">
        <v>69</v>
      </c>
      <c r="M46" s="69"/>
      <c r="N46" s="69"/>
      <c r="O46" s="69"/>
      <c r="P46" s="23">
        <v>3</v>
      </c>
      <c r="Q46" s="20"/>
      <c r="R46" s="20"/>
      <c r="S46" s="20"/>
      <c r="T46" s="20"/>
      <c r="U46" s="20"/>
    </row>
    <row r="47" spans="1:21" ht="28.5" customHeight="1" thickBot="1">
      <c r="A47" s="20"/>
      <c r="B47" s="38"/>
      <c r="C47" s="39"/>
      <c r="D47" s="39"/>
      <c r="E47" s="39"/>
      <c r="F47" s="39"/>
      <c r="G47" s="39"/>
      <c r="H47" s="39"/>
      <c r="I47" s="39"/>
      <c r="J47" s="39"/>
      <c r="K47" s="39"/>
      <c r="L47" s="39"/>
      <c r="M47" s="39"/>
      <c r="N47" s="39"/>
      <c r="O47" s="40"/>
      <c r="P47" s="27">
        <f>(P46*100)/3</f>
        <v>100</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7"/>
  <sheetViews>
    <sheetView zoomScale="80" zoomScaleNormal="80" zoomScalePageLayoutView="0" workbookViewId="0" topLeftCell="A1">
      <selection activeCell="R7" sqref="R7"/>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9.33593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2" t="s">
        <v>33</v>
      </c>
      <c r="C2" s="203"/>
      <c r="D2" s="203"/>
      <c r="E2" s="202" t="s">
        <v>32</v>
      </c>
      <c r="F2" s="212"/>
      <c r="G2" s="20"/>
      <c r="H2" s="8" t="s">
        <v>36</v>
      </c>
      <c r="I2" s="213" t="s">
        <v>34</v>
      </c>
      <c r="J2" s="214"/>
      <c r="K2" s="215"/>
      <c r="L2" s="7" t="s">
        <v>41</v>
      </c>
      <c r="M2" s="21"/>
      <c r="N2" s="20"/>
      <c r="O2" s="20"/>
      <c r="P2" s="20"/>
      <c r="Q2" s="20"/>
      <c r="R2" s="20"/>
    </row>
    <row r="3" spans="1:18" ht="15.75" customHeight="1">
      <c r="A3" s="20"/>
      <c r="B3" s="31" t="s">
        <v>45</v>
      </c>
      <c r="C3" s="5"/>
      <c r="D3" s="15" t="s">
        <v>29</v>
      </c>
      <c r="E3" s="206" t="s">
        <v>47</v>
      </c>
      <c r="F3" s="207"/>
      <c r="G3" s="20"/>
      <c r="H3" s="9" t="s">
        <v>37</v>
      </c>
      <c r="I3" s="216">
        <f>'Evaluación PDGRD'!P25</f>
        <v>90.47619047619048</v>
      </c>
      <c r="J3" s="217"/>
      <c r="K3" s="218"/>
      <c r="L3" s="14">
        <f>I3*25%</f>
        <v>22.61904761904762</v>
      </c>
      <c r="M3" s="22"/>
      <c r="N3" s="20"/>
      <c r="O3" s="20"/>
      <c r="P3" s="20"/>
      <c r="Q3" s="20"/>
      <c r="R3" s="20"/>
    </row>
    <row r="4" spans="1:18" ht="15.75" customHeight="1">
      <c r="A4" s="20"/>
      <c r="B4" s="32" t="s">
        <v>44</v>
      </c>
      <c r="C4" s="4"/>
      <c r="D4" s="16" t="s">
        <v>30</v>
      </c>
      <c r="E4" s="208" t="s">
        <v>48</v>
      </c>
      <c r="F4" s="209"/>
      <c r="G4" s="20"/>
      <c r="H4" s="10" t="s">
        <v>38</v>
      </c>
      <c r="I4" s="219">
        <f>'Evaluación PDGRD'!P35</f>
        <v>77.77777777777777</v>
      </c>
      <c r="J4" s="220"/>
      <c r="K4" s="221"/>
      <c r="L4" s="14">
        <f>I4*25%</f>
        <v>19.444444444444443</v>
      </c>
      <c r="M4" s="22"/>
      <c r="N4" s="20"/>
      <c r="O4" s="20"/>
      <c r="P4" s="20"/>
      <c r="Q4" s="20"/>
      <c r="R4" s="20"/>
    </row>
    <row r="5" spans="1:18" ht="15.75" customHeight="1" thickBot="1">
      <c r="A5" s="20"/>
      <c r="B5" s="33" t="s">
        <v>43</v>
      </c>
      <c r="C5" s="6"/>
      <c r="D5" s="17" t="s">
        <v>31</v>
      </c>
      <c r="E5" s="210" t="s">
        <v>49</v>
      </c>
      <c r="F5" s="211"/>
      <c r="G5" s="20"/>
      <c r="H5" s="11" t="s">
        <v>40</v>
      </c>
      <c r="I5" s="219">
        <f>'Evaluación PDGRD'!P43</f>
        <v>93.33333333333333</v>
      </c>
      <c r="J5" s="220"/>
      <c r="K5" s="221"/>
      <c r="L5" s="14">
        <f>I5*25%</f>
        <v>23.333333333333332</v>
      </c>
      <c r="M5" s="22"/>
      <c r="N5" s="20"/>
      <c r="O5" s="20"/>
      <c r="P5" s="20"/>
      <c r="Q5" s="20"/>
      <c r="R5" s="20"/>
    </row>
    <row r="6" spans="1:18" ht="15.75" customHeight="1" thickBot="1">
      <c r="A6" s="20"/>
      <c r="B6" s="20"/>
      <c r="C6" s="20"/>
      <c r="D6" s="20"/>
      <c r="E6" s="20"/>
      <c r="F6" s="20"/>
      <c r="G6" s="20"/>
      <c r="H6" s="12" t="s">
        <v>39</v>
      </c>
      <c r="I6" s="222">
        <f>'Evaluación PDGRD'!P47</f>
        <v>100</v>
      </c>
      <c r="J6" s="223"/>
      <c r="K6" s="224"/>
      <c r="L6" s="14">
        <f>I6*25%</f>
        <v>25</v>
      </c>
      <c r="M6" s="22"/>
      <c r="N6" s="20"/>
      <c r="O6" s="20"/>
      <c r="P6" s="20"/>
      <c r="Q6" s="20"/>
      <c r="R6" s="20"/>
    </row>
    <row r="7" spans="1:18" ht="15.75" customHeight="1" thickBot="1">
      <c r="A7" s="20"/>
      <c r="B7" s="20"/>
      <c r="C7" s="20"/>
      <c r="D7" s="20"/>
      <c r="E7" s="18" t="s">
        <v>61</v>
      </c>
      <c r="F7" s="29">
        <f>L7</f>
        <v>90.39682539682539</v>
      </c>
      <c r="G7" s="20"/>
      <c r="H7" s="21"/>
      <c r="I7" s="204" t="s">
        <v>35</v>
      </c>
      <c r="J7" s="205"/>
      <c r="K7" s="205"/>
      <c r="L7" s="13">
        <f>SUM(L3:L6)</f>
        <v>90.39682539682539</v>
      </c>
      <c r="M7" s="21"/>
      <c r="N7" s="20"/>
      <c r="O7" s="20"/>
      <c r="P7" s="20"/>
      <c r="Q7" s="20"/>
      <c r="R7" s="20"/>
    </row>
    <row r="8" spans="1:18" ht="15.75" customHeight="1" thickBot="1">
      <c r="A8" s="20"/>
      <c r="B8" s="20"/>
      <c r="C8" s="20"/>
      <c r="D8" s="20"/>
      <c r="E8" s="19" t="s">
        <v>62</v>
      </c>
      <c r="F8" s="30">
        <f>100-F7</f>
        <v>9.603174603174608</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0" t="s">
        <v>50</v>
      </c>
      <c r="C24" s="191"/>
      <c r="D24" s="191"/>
      <c r="E24" s="191"/>
      <c r="F24" s="191"/>
      <c r="G24" s="191"/>
      <c r="H24" s="191"/>
      <c r="I24" s="191"/>
      <c r="J24" s="191"/>
      <c r="K24" s="191"/>
      <c r="L24" s="192"/>
      <c r="M24" s="20"/>
      <c r="N24" s="20"/>
      <c r="O24" s="20"/>
      <c r="P24" s="20"/>
      <c r="Q24" s="20"/>
      <c r="R24" s="20"/>
    </row>
    <row r="25" spans="2:12" ht="15.75" customHeight="1">
      <c r="B25" s="193" t="s">
        <v>74</v>
      </c>
      <c r="C25" s="194"/>
      <c r="D25" s="194"/>
      <c r="E25" s="194"/>
      <c r="F25" s="194"/>
      <c r="G25" s="194"/>
      <c r="H25" s="194"/>
      <c r="I25" s="194"/>
      <c r="J25" s="194"/>
      <c r="K25" s="194"/>
      <c r="L25" s="195"/>
    </row>
    <row r="26" spans="2:12" ht="15.75" customHeight="1">
      <c r="B26" s="196"/>
      <c r="C26" s="197"/>
      <c r="D26" s="197"/>
      <c r="E26" s="197"/>
      <c r="F26" s="197"/>
      <c r="G26" s="197"/>
      <c r="H26" s="197"/>
      <c r="I26" s="197"/>
      <c r="J26" s="197"/>
      <c r="K26" s="197"/>
      <c r="L26" s="198"/>
    </row>
    <row r="27" spans="2:12" ht="15.75" customHeight="1" thickBot="1">
      <c r="B27" s="199"/>
      <c r="C27" s="200"/>
      <c r="D27" s="200"/>
      <c r="E27" s="200"/>
      <c r="F27" s="200"/>
      <c r="G27" s="200"/>
      <c r="H27" s="200"/>
      <c r="I27" s="200"/>
      <c r="J27" s="200"/>
      <c r="K27" s="200"/>
      <c r="L27" s="201"/>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sheet="1" objects="1" scenarios="1"/>
  <mergeCells count="13">
    <mergeCell ref="B24:L24"/>
    <mergeCell ref="B25:L27"/>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2021-06-04T21:06:30Z</dcterms:modified>
  <cp:category/>
  <cp:version/>
  <cp:contentType/>
  <cp:contentStatus/>
</cp:coreProperties>
</file>